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illey\Desktop\TEP and Budget Calculator\CALCULATORS\"/>
    </mc:Choice>
  </mc:AlternateContent>
  <xr:revisionPtr revIDLastSave="0" documentId="13_ncr:1_{68382CEA-D6EC-4E03-BDED-6BBF835F2C81}" xr6:coauthVersionLast="47" xr6:coauthVersionMax="47" xr10:uidLastSave="{00000000-0000-0000-0000-000000000000}"/>
  <bookViews>
    <workbookView xWindow="14670" yWindow="2745" windowWidth="21600" windowHeight="11295" xr2:uid="{12F46EFE-E0E3-4531-9125-B494D56C0B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B44" i="1"/>
  <c r="B21" i="1"/>
  <c r="B19" i="1"/>
  <c r="B30" i="1" s="1"/>
  <c r="B22" i="1" l="1"/>
  <c r="B31" i="1"/>
  <c r="B45" i="1"/>
  <c r="B46" i="1" s="1"/>
  <c r="B47" i="1"/>
  <c r="B26" i="1"/>
  <c r="B23" i="1"/>
  <c r="B24" i="1" s="1"/>
  <c r="B25" i="1"/>
  <c r="B20" i="1"/>
  <c r="B28" i="1" l="1"/>
  <c r="B29" i="1" s="1"/>
  <c r="B27" i="1"/>
</calcChain>
</file>

<file path=xl/sharedStrings.xml><?xml version="1.0" encoding="utf-8"?>
<sst xmlns="http://schemas.openxmlformats.org/spreadsheetml/2006/main" count="89" uniqueCount="62">
  <si>
    <t>Toho Non-Potable Demand and Supplemental Supply Need Review</t>
  </si>
  <si>
    <t>Project Name:</t>
  </si>
  <si>
    <t>Project Number:</t>
  </si>
  <si>
    <t>Single-Family/Mulit-Family Residential</t>
  </si>
  <si>
    <t>Number of Dwelling Units:</t>
  </si>
  <si>
    <t>Irrigation Application Rate:</t>
  </si>
  <si>
    <t>Total Residential (Lot) Irrigable Area:</t>
  </si>
  <si>
    <t>Common Area Irrigable Area:</t>
  </si>
  <si>
    <t>Input</t>
  </si>
  <si>
    <t>Output</t>
  </si>
  <si>
    <t>acres</t>
  </si>
  <si>
    <t>in/yr</t>
  </si>
  <si>
    <t>dwelling units</t>
  </si>
  <si>
    <t>gpd</t>
  </si>
  <si>
    <t>gpd/DU</t>
  </si>
  <si>
    <t>Note: Based on Toho's Irrigation Schedule</t>
  </si>
  <si>
    <t>days/week</t>
  </si>
  <si>
    <t>Number of Residential Watering Days:</t>
  </si>
  <si>
    <t>Number of Common Area Watering Days:</t>
  </si>
  <si>
    <t>If &gt; 50 gpd/DU, not allowable.</t>
  </si>
  <si>
    <t>If &gt; 184 gpd/DU, not allowable.</t>
  </si>
  <si>
    <t>If &gt; 234 gpd/DU, not allowable.</t>
  </si>
  <si>
    <t>If &gt; 100 gpd/DU, supplemental supply needed.</t>
  </si>
  <si>
    <t>This depends on the appropriate irrigation schedule. If &gt; 284 gpd/DU, supplemental supply needed.</t>
  </si>
  <si>
    <t>Peak Hour Factor:</t>
  </si>
  <si>
    <t>Must be 3.4 or greater. Recommended to be calculated based on appropriate irrigation schedule.</t>
  </si>
  <si>
    <t>Non-Residential</t>
  </si>
  <si>
    <t>Irrigable Area:</t>
  </si>
  <si>
    <t>Number of Watering Days:</t>
  </si>
  <si>
    <t>Average Irrigation Demand:</t>
  </si>
  <si>
    <t>Average Wastewater Flow:</t>
  </si>
  <si>
    <t>Irrigation Peak Hour Factor:</t>
  </si>
  <si>
    <t>If Average Irrigation Demand&gt; Wastewater Flow, not allowable.</t>
  </si>
  <si>
    <t>Maximum Day Irrigation Demand:</t>
  </si>
  <si>
    <t>Calculated based on Toho's Standards and Specifications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</si>
  <si>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Based on appropriate Toho's Irrigation Schedule (see Toho website)</t>
    </r>
  </si>
  <si>
    <t>Automatically calculated based on input</t>
  </si>
  <si>
    <t>Check irrigation schedule and adjust formula as needed to add residential and common area maximum days as appropriate.</t>
  </si>
  <si>
    <t>Formula may need adjusted per notes</t>
  </si>
  <si>
    <t>Wastewater Produced by Project:</t>
  </si>
  <si>
    <t>Calculated based on appropriate Toho irrigation schedule.</t>
  </si>
  <si>
    <t>Total Maximum Day Demand (gpd):</t>
  </si>
  <si>
    <t>Total Maximum Day Demand (gpd/DU):</t>
  </si>
  <si>
    <t>Total Residential (Lot) Average Irrigation Demand (gpd/DU):</t>
  </si>
  <si>
    <t>Total Residential (Lot) Average Irrigation Demand (gpd):</t>
  </si>
  <si>
    <t>Common Area Average Irrigation Demand (gpd):</t>
  </si>
  <si>
    <t>Common Area Average Irrigation Demand (gpd/DU):</t>
  </si>
  <si>
    <t>Total Average Irrigation Demand (gpd):</t>
  </si>
  <si>
    <t>Total Average Irrigation Demand (gpd/DU):</t>
  </si>
  <si>
    <t>Common Area Maximum Day Demand (gpd/DU):</t>
  </si>
  <si>
    <t>Residential Maximum Day Demand (gpd/DU):</t>
  </si>
  <si>
    <t>Common Area Maximum Day Demand (gpd):</t>
  </si>
  <si>
    <t>Maximum Day Peaking Factor:</t>
  </si>
  <si>
    <t>If maximum day peaking factor &gt; 3.5, then supplemental supply is needed.</t>
  </si>
  <si>
    <t>Developer proposed maximum day irrigation demand.</t>
  </si>
  <si>
    <t>Irrigable area/</t>
  </si>
  <si>
    <t>Unit conversion to convert inches per year to ft per day</t>
  </si>
  <si>
    <t>Residential Annual Maximum Irrigation Demand</t>
  </si>
  <si>
    <t>Common Area Annual Maximum Irrigation Demand</t>
  </si>
  <si>
    <t>This is the number design should not exceed in the Water Budget Calculator ANNUALLY</t>
  </si>
  <si>
    <t>Residential and Common added together</t>
  </si>
  <si>
    <t>Annual Maximum Irrigation Demand / Non-Residential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</si>
</sst>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1" fontId="0" fillId="3" borderId="1" xfId="0" applyNumberFormat="1" applyFill="1" applyBorder="1"/>
    <xf numFmtId="0" fontId="0" fillId="3" borderId="1" xfId="0" applyFill="1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3" fontId="0" fillId="3" borderId="1" xfId="0" applyNumberFormat="1" applyFill="1" applyBorder="1"/>
    <xf numFmtId="3" fontId="0" fillId="0" borderId="0" xfId="0" applyNumberFormat="1"/>
    <xf numFmtId="1" fontId="0" fillId="0" borderId="0" xfId="0" applyNumberFormat="1"/>
    <xf numFmtId="3" fontId="0" fillId="4" borderId="1" xfId="0" applyNumberFormat="1" applyFill="1" applyBorder="1"/>
    <xf numFmtId="0" fontId="0" fillId="4" borderId="1" xfId="0" applyFill="1" applyBorder="1"/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E176-FEC0-4DA4-BE68-4FE2AF545E76}">
  <dimension ref="A1:K53"/>
  <sheetViews>
    <sheetView tabSelected="1" topLeftCell="A32" zoomScaleNormal="100" workbookViewId="0">
      <selection activeCell="B36" sqref="B36:B40"/>
    </sheetView>
  </sheetViews>
  <sheetFormatPr defaultRowHeight="15" x14ac:dyDescent="0.25"/>
  <cols>
    <col min="1" max="1" width="53.140625" customWidth="1"/>
    <col min="2" max="2" width="12" customWidth="1"/>
    <col min="3" max="3" width="12" bestFit="1" customWidth="1"/>
    <col min="4" max="4" width="12.5703125" customWidth="1"/>
    <col min="17" max="17" width="12.7109375" customWidth="1"/>
  </cols>
  <sheetData>
    <row r="1" spans="1:6" x14ac:dyDescent="0.25">
      <c r="A1" s="5" t="s">
        <v>0</v>
      </c>
    </row>
    <row r="4" spans="1:6" x14ac:dyDescent="0.25">
      <c r="A4" t="s">
        <v>1</v>
      </c>
      <c r="E4" s="1"/>
      <c r="F4" t="s">
        <v>8</v>
      </c>
    </row>
    <row r="5" spans="1:6" x14ac:dyDescent="0.25">
      <c r="A5" t="s">
        <v>2</v>
      </c>
      <c r="E5" s="3"/>
      <c r="F5" t="s">
        <v>36</v>
      </c>
    </row>
    <row r="6" spans="1:6" x14ac:dyDescent="0.25">
      <c r="E6" s="11"/>
      <c r="F6" t="s">
        <v>38</v>
      </c>
    </row>
    <row r="7" spans="1:6" x14ac:dyDescent="0.25">
      <c r="A7" s="6" t="s">
        <v>3</v>
      </c>
    </row>
    <row r="9" spans="1:6" x14ac:dyDescent="0.25">
      <c r="A9" s="4" t="s">
        <v>8</v>
      </c>
    </row>
    <row r="10" spans="1:6" x14ac:dyDescent="0.25">
      <c r="A10" t="s">
        <v>4</v>
      </c>
      <c r="B10" s="1"/>
      <c r="C10" t="s">
        <v>12</v>
      </c>
    </row>
    <row r="11" spans="1:6" x14ac:dyDescent="0.25">
      <c r="A11" t="s">
        <v>5</v>
      </c>
      <c r="B11" s="1"/>
      <c r="C11" t="s">
        <v>11</v>
      </c>
    </row>
    <row r="12" spans="1:6" x14ac:dyDescent="0.25">
      <c r="A12" t="s">
        <v>6</v>
      </c>
      <c r="B12" s="1"/>
      <c r="C12" t="s">
        <v>10</v>
      </c>
    </row>
    <row r="13" spans="1:6" x14ac:dyDescent="0.25">
      <c r="A13" t="s">
        <v>7</v>
      </c>
      <c r="B13" s="1"/>
      <c r="C13" t="s">
        <v>10</v>
      </c>
    </row>
    <row r="14" spans="1:6" x14ac:dyDescent="0.25">
      <c r="A14" t="s">
        <v>17</v>
      </c>
      <c r="B14" s="1"/>
      <c r="C14" t="s">
        <v>16</v>
      </c>
      <c r="D14" t="s">
        <v>35</v>
      </c>
    </row>
    <row r="15" spans="1:6" x14ac:dyDescent="0.25">
      <c r="A15" t="s">
        <v>18</v>
      </c>
      <c r="B15" s="1"/>
      <c r="C15" t="s">
        <v>16</v>
      </c>
      <c r="D15" t="s">
        <v>35</v>
      </c>
    </row>
    <row r="16" spans="1:6" x14ac:dyDescent="0.25">
      <c r="A16" t="s">
        <v>24</v>
      </c>
      <c r="B16" s="1"/>
      <c r="C16" t="s">
        <v>25</v>
      </c>
    </row>
    <row r="18" spans="1:4" x14ac:dyDescent="0.25">
      <c r="A18" s="4" t="s">
        <v>9</v>
      </c>
    </row>
    <row r="19" spans="1:4" x14ac:dyDescent="0.25">
      <c r="A19" t="s">
        <v>44</v>
      </c>
      <c r="B19" s="7">
        <f>7.48*((B11/12/365)*(B12*43560))</f>
        <v>0</v>
      </c>
      <c r="C19" t="s">
        <v>13</v>
      </c>
    </row>
    <row r="20" spans="1:4" x14ac:dyDescent="0.25">
      <c r="A20" t="s">
        <v>43</v>
      </c>
      <c r="B20" s="2" t="e">
        <f>+B19/B10</f>
        <v>#DIV/0!</v>
      </c>
      <c r="C20" t="s">
        <v>14</v>
      </c>
      <c r="D20" t="s">
        <v>20</v>
      </c>
    </row>
    <row r="21" spans="1:4" x14ac:dyDescent="0.25">
      <c r="A21" t="s">
        <v>45</v>
      </c>
      <c r="B21" s="7">
        <f>7.48*((B11/12/365)*(B13*43560))</f>
        <v>0</v>
      </c>
      <c r="C21" t="s">
        <v>13</v>
      </c>
    </row>
    <row r="22" spans="1:4" x14ac:dyDescent="0.25">
      <c r="A22" t="s">
        <v>46</v>
      </c>
      <c r="B22" s="2" t="e">
        <f>+B21/B10</f>
        <v>#DIV/0!</v>
      </c>
      <c r="C22" t="s">
        <v>14</v>
      </c>
      <c r="D22" t="s">
        <v>19</v>
      </c>
    </row>
    <row r="23" spans="1:4" x14ac:dyDescent="0.25">
      <c r="A23" t="s">
        <v>47</v>
      </c>
      <c r="B23" s="7">
        <f>+B19+B21</f>
        <v>0</v>
      </c>
      <c r="C23" t="s">
        <v>13</v>
      </c>
      <c r="D23" t="s">
        <v>60</v>
      </c>
    </row>
    <row r="24" spans="1:4" x14ac:dyDescent="0.25">
      <c r="A24" t="s">
        <v>48</v>
      </c>
      <c r="B24" s="2" t="e">
        <f>+B23/B10</f>
        <v>#DIV/0!</v>
      </c>
      <c r="C24" t="s">
        <v>14</v>
      </c>
      <c r="D24" t="s">
        <v>21</v>
      </c>
    </row>
    <row r="25" spans="1:4" x14ac:dyDescent="0.25">
      <c r="A25" t="s">
        <v>50</v>
      </c>
      <c r="B25" s="7" t="e">
        <f>+(B19*7)/B14</f>
        <v>#DIV/0!</v>
      </c>
      <c r="C25" t="s">
        <v>14</v>
      </c>
      <c r="D25" t="s">
        <v>40</v>
      </c>
    </row>
    <row r="26" spans="1:4" x14ac:dyDescent="0.25">
      <c r="A26" t="s">
        <v>51</v>
      </c>
      <c r="B26" s="7" t="e">
        <f>+(B21*7)/B15</f>
        <v>#DIV/0!</v>
      </c>
      <c r="C26" t="s">
        <v>13</v>
      </c>
      <c r="D26" t="s">
        <v>40</v>
      </c>
    </row>
    <row r="27" spans="1:4" x14ac:dyDescent="0.25">
      <c r="A27" t="s">
        <v>49</v>
      </c>
      <c r="B27" s="2" t="e">
        <f>+B26/B10</f>
        <v>#DIV/0!</v>
      </c>
      <c r="C27" t="s">
        <v>14</v>
      </c>
      <c r="D27" t="s">
        <v>22</v>
      </c>
    </row>
    <row r="28" spans="1:4" x14ac:dyDescent="0.25">
      <c r="A28" t="s">
        <v>41</v>
      </c>
      <c r="B28" s="10" t="e">
        <f>+B26+B25</f>
        <v>#DIV/0!</v>
      </c>
      <c r="C28" t="s">
        <v>13</v>
      </c>
      <c r="D28" t="s">
        <v>37</v>
      </c>
    </row>
    <row r="29" spans="1:4" x14ac:dyDescent="0.25">
      <c r="A29" t="s">
        <v>42</v>
      </c>
      <c r="B29" s="2" t="e">
        <f>+B28/B10</f>
        <v>#DIV/0!</v>
      </c>
      <c r="C29" t="s">
        <v>14</v>
      </c>
      <c r="D29" t="s">
        <v>23</v>
      </c>
    </row>
    <row r="30" spans="1:4" s="8" customFormat="1" x14ac:dyDescent="0.25">
      <c r="A30" s="8" t="s">
        <v>57</v>
      </c>
      <c r="B30" s="7">
        <f>B19*365</f>
        <v>0</v>
      </c>
      <c r="D30" s="8" t="s">
        <v>59</v>
      </c>
    </row>
    <row r="31" spans="1:4" x14ac:dyDescent="0.25">
      <c r="A31" t="s">
        <v>58</v>
      </c>
      <c r="B31" s="7">
        <f>+B21*365</f>
        <v>0</v>
      </c>
      <c r="D31" t="s">
        <v>59</v>
      </c>
    </row>
    <row r="33" spans="1:11" x14ac:dyDescent="0.25">
      <c r="A33" s="6" t="s">
        <v>26</v>
      </c>
    </row>
    <row r="35" spans="1:11" x14ac:dyDescent="0.25">
      <c r="A35" s="4" t="s">
        <v>8</v>
      </c>
    </row>
    <row r="36" spans="1:11" x14ac:dyDescent="0.25">
      <c r="A36" t="s">
        <v>5</v>
      </c>
      <c r="B36" s="1"/>
      <c r="C36" t="s">
        <v>11</v>
      </c>
    </row>
    <row r="37" spans="1:11" x14ac:dyDescent="0.25">
      <c r="A37" t="s">
        <v>27</v>
      </c>
      <c r="B37" s="1"/>
      <c r="C37" t="s">
        <v>10</v>
      </c>
    </row>
    <row r="38" spans="1:11" x14ac:dyDescent="0.25">
      <c r="A38" t="s">
        <v>28</v>
      </c>
      <c r="B38" s="1"/>
      <c r="C38" t="s">
        <v>16</v>
      </c>
      <c r="D38" t="s">
        <v>15</v>
      </c>
    </row>
    <row r="39" spans="1:11" x14ac:dyDescent="0.25">
      <c r="A39" t="s">
        <v>31</v>
      </c>
      <c r="B39" s="1"/>
      <c r="D39" t="s">
        <v>25</v>
      </c>
    </row>
    <row r="40" spans="1:11" x14ac:dyDescent="0.25">
      <c r="A40" t="s">
        <v>39</v>
      </c>
      <c r="B40" s="1"/>
      <c r="C40" t="s">
        <v>13</v>
      </c>
      <c r="D40" t="s">
        <v>34</v>
      </c>
    </row>
    <row r="42" spans="1:11" x14ac:dyDescent="0.25">
      <c r="A42" s="4" t="s">
        <v>9</v>
      </c>
    </row>
    <row r="43" spans="1:11" x14ac:dyDescent="0.25">
      <c r="A43" t="s">
        <v>30</v>
      </c>
      <c r="B43" s="2">
        <f>+B40</f>
        <v>0</v>
      </c>
      <c r="C43" t="s">
        <v>13</v>
      </c>
    </row>
    <row r="44" spans="1:11" x14ac:dyDescent="0.25">
      <c r="A44" t="s">
        <v>29</v>
      </c>
      <c r="B44" s="7">
        <f>7.48*((B36/12/365)*(B37*43560))</f>
        <v>0</v>
      </c>
      <c r="C44" t="s">
        <v>13</v>
      </c>
      <c r="D44" t="s">
        <v>32</v>
      </c>
      <c r="J44" t="s">
        <v>55</v>
      </c>
      <c r="K44" t="s">
        <v>56</v>
      </c>
    </row>
    <row r="45" spans="1:11" x14ac:dyDescent="0.25">
      <c r="A45" t="s">
        <v>33</v>
      </c>
      <c r="B45" s="12">
        <f>+(B44*7)/2</f>
        <v>0</v>
      </c>
      <c r="C45" t="s">
        <v>13</v>
      </c>
      <c r="D45" t="s">
        <v>54</v>
      </c>
    </row>
    <row r="46" spans="1:11" x14ac:dyDescent="0.25">
      <c r="A46" t="s">
        <v>52</v>
      </c>
      <c r="B46" s="12" t="e">
        <f>+B45/B43</f>
        <v>#DIV/0!</v>
      </c>
      <c r="D46" t="s">
        <v>53</v>
      </c>
    </row>
    <row r="47" spans="1:11" x14ac:dyDescent="0.25">
      <c r="A47" t="s">
        <v>61</v>
      </c>
      <c r="B47" s="7">
        <f>+B44*365</f>
        <v>0</v>
      </c>
      <c r="D47" t="s">
        <v>59</v>
      </c>
    </row>
    <row r="48" spans="1:11" x14ac:dyDescent="0.25">
      <c r="B48" s="8"/>
    </row>
    <row r="49" spans="2:2" x14ac:dyDescent="0.25">
      <c r="B49" s="9"/>
    </row>
    <row r="50" spans="2:2" x14ac:dyDescent="0.25">
      <c r="B50" s="8"/>
    </row>
    <row r="51" spans="2:2" x14ac:dyDescent="0.25">
      <c r="B51" s="8"/>
    </row>
    <row r="52" spans="2:2" x14ac:dyDescent="0.25">
      <c r="B52" s="9"/>
    </row>
    <row r="53" spans="2:2" x14ac:dyDescent="0.25">
      <c r="B53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Megic Megic</dc:creator>
  <cp:lastModifiedBy>Rodney Tilley</cp:lastModifiedBy>
  <dcterms:created xsi:type="dcterms:W3CDTF">2025-03-05T01:04:16Z</dcterms:created>
  <dcterms:modified xsi:type="dcterms:W3CDTF">2025-07-09T15:42:56Z</dcterms:modified>
</cp:coreProperties>
</file>